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 codeName="Tento_sešit"/>
  <mc:AlternateContent xmlns:mc="http://schemas.openxmlformats.org/markup-compatibility/2006">
    <mc:Choice Requires="x15">
      <x15ac:absPath xmlns:x15ac="http://schemas.microsoft.com/office/spreadsheetml/2010/11/ac" url="I:\_doc\2021-2022\Evidence pracovní doby\epd 2021\"/>
    </mc:Choice>
  </mc:AlternateContent>
  <xr:revisionPtr revIDLastSave="0" documentId="8_{F48A8AB1-7F79-4C1A-81A4-991DEB3CCDB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acovní doba" sheetId="1" r:id="rId1"/>
  </sheets>
  <definedNames>
    <definedName name="_xlnm.Print_Area" localSheetId="0">'Pracovní doba'!$D$6:$P$51</definedName>
    <definedName name="V" localSheetId="0">'Pracovní doba'!#REF!</definedName>
    <definedName name="V">'Pracovní doba'!#REF!</definedName>
  </definedNames>
  <calcPr calcId="191029"/>
</workbook>
</file>

<file path=xl/calcChain.xml><?xml version="1.0" encoding="utf-8"?>
<calcChain xmlns="http://schemas.openxmlformats.org/spreadsheetml/2006/main">
  <c r="P48" i="1" l="1"/>
  <c r="O10" i="1"/>
  <c r="G17" i="1"/>
  <c r="AK52" i="1"/>
  <c r="E18" i="1" s="1"/>
  <c r="E19" i="1" s="1"/>
  <c r="E20" i="1" s="1"/>
  <c r="I17" i="1" l="1"/>
  <c r="M17" i="1"/>
  <c r="G20" i="1"/>
  <c r="L20" i="1" s="1"/>
  <c r="E21" i="1"/>
  <c r="G19" i="1"/>
  <c r="J19" i="1" s="1"/>
  <c r="G18" i="1"/>
  <c r="M18" i="1" s="1"/>
  <c r="J17" i="1"/>
  <c r="L17" i="1"/>
  <c r="I18" i="1" l="1"/>
  <c r="R17" i="1"/>
  <c r="S17" i="1" s="1"/>
  <c r="Q17" i="1" s="1"/>
  <c r="J20" i="1"/>
  <c r="I20" i="1"/>
  <c r="M19" i="1"/>
  <c r="L19" i="1"/>
  <c r="L18" i="1"/>
  <c r="J18" i="1"/>
  <c r="I19" i="1"/>
  <c r="G21" i="1"/>
  <c r="M21" i="1" s="1"/>
  <c r="E22" i="1"/>
  <c r="M20" i="1"/>
  <c r="R19" i="1" l="1"/>
  <c r="R20" i="1"/>
  <c r="J21" i="1"/>
  <c r="I21" i="1"/>
  <c r="L21" i="1"/>
  <c r="R18" i="1"/>
  <c r="S18" i="1" s="1"/>
  <c r="Q18" i="1" s="1"/>
  <c r="E23" i="1"/>
  <c r="G22" i="1"/>
  <c r="R21" i="1" l="1"/>
  <c r="S19" i="1"/>
  <c r="L22" i="1"/>
  <c r="M22" i="1"/>
  <c r="I22" i="1"/>
  <c r="J22" i="1"/>
  <c r="G23" i="1"/>
  <c r="E24" i="1"/>
  <c r="S20" i="1" l="1"/>
  <c r="Q20" i="1" s="1"/>
  <c r="Q19" i="1"/>
  <c r="R22" i="1"/>
  <c r="L23" i="1"/>
  <c r="I23" i="1"/>
  <c r="M23" i="1"/>
  <c r="J23" i="1"/>
  <c r="G24" i="1"/>
  <c r="E25" i="1"/>
  <c r="S21" i="1" l="1"/>
  <c r="Q21" i="1" s="1"/>
  <c r="R23" i="1"/>
  <c r="G25" i="1"/>
  <c r="I25" i="1" s="1"/>
  <c r="E26" i="1"/>
  <c r="J24" i="1"/>
  <c r="L24" i="1"/>
  <c r="M24" i="1"/>
  <c r="I24" i="1"/>
  <c r="S22" i="1" l="1"/>
  <c r="Q22" i="1" s="1"/>
  <c r="L25" i="1"/>
  <c r="M25" i="1"/>
  <c r="R24" i="1"/>
  <c r="J25" i="1"/>
  <c r="E27" i="1"/>
  <c r="G26" i="1"/>
  <c r="S23" i="1" l="1"/>
  <c r="Q23" i="1" s="1"/>
  <c r="R25" i="1"/>
  <c r="L26" i="1"/>
  <c r="I26" i="1"/>
  <c r="G27" i="1"/>
  <c r="E28" i="1"/>
  <c r="J26" i="1"/>
  <c r="M26" i="1"/>
  <c r="S24" i="1" l="1"/>
  <c r="Q24" i="1" s="1"/>
  <c r="G28" i="1"/>
  <c r="I28" i="1" s="1"/>
  <c r="E29" i="1"/>
  <c r="L27" i="1"/>
  <c r="M27" i="1"/>
  <c r="J27" i="1"/>
  <c r="I27" i="1"/>
  <c r="R26" i="1"/>
  <c r="S25" i="1" l="1"/>
  <c r="Q25" i="1" s="1"/>
  <c r="L28" i="1"/>
  <c r="J28" i="1"/>
  <c r="R27" i="1"/>
  <c r="M28" i="1"/>
  <c r="G29" i="1"/>
  <c r="E30" i="1"/>
  <c r="S26" i="1" l="1"/>
  <c r="Q26" i="1" s="1"/>
  <c r="R28" i="1"/>
  <c r="I29" i="1"/>
  <c r="J29" i="1"/>
  <c r="M29" i="1"/>
  <c r="L29" i="1"/>
  <c r="E31" i="1"/>
  <c r="G30" i="1"/>
  <c r="S27" i="1" l="1"/>
  <c r="Q27" i="1" s="1"/>
  <c r="M30" i="1"/>
  <c r="I30" i="1"/>
  <c r="L30" i="1"/>
  <c r="J30" i="1"/>
  <c r="G31" i="1"/>
  <c r="E32" i="1"/>
  <c r="R29" i="1"/>
  <c r="S28" i="1" l="1"/>
  <c r="Q28" i="1" s="1"/>
  <c r="I31" i="1"/>
  <c r="M31" i="1"/>
  <c r="L31" i="1"/>
  <c r="J31" i="1"/>
  <c r="E33" i="1"/>
  <c r="G32" i="1"/>
  <c r="I32" i="1" s="1"/>
  <c r="R30" i="1"/>
  <c r="S29" i="1" l="1"/>
  <c r="Q29" i="1" s="1"/>
  <c r="M32" i="1"/>
  <c r="J32" i="1"/>
  <c r="L32" i="1"/>
  <c r="E34" i="1"/>
  <c r="G33" i="1"/>
  <c r="R31" i="1"/>
  <c r="S30" i="1" l="1"/>
  <c r="Q30" i="1" s="1"/>
  <c r="R32" i="1"/>
  <c r="L33" i="1"/>
  <c r="I33" i="1"/>
  <c r="J33" i="1"/>
  <c r="M33" i="1"/>
  <c r="E35" i="1"/>
  <c r="G34" i="1"/>
  <c r="S31" i="1" l="1"/>
  <c r="Q31" i="1" s="1"/>
  <c r="L34" i="1"/>
  <c r="J34" i="1"/>
  <c r="I34" i="1"/>
  <c r="R33" i="1"/>
  <c r="M34" i="1"/>
  <c r="E36" i="1"/>
  <c r="G35" i="1"/>
  <c r="M35" i="1" s="1"/>
  <c r="S32" i="1" l="1"/>
  <c r="Q32" i="1" s="1"/>
  <c r="R34" i="1"/>
  <c r="I35" i="1"/>
  <c r="J35" i="1"/>
  <c r="L35" i="1"/>
  <c r="E37" i="1"/>
  <c r="G36" i="1"/>
  <c r="S33" i="1" l="1"/>
  <c r="Q33" i="1" s="1"/>
  <c r="I36" i="1"/>
  <c r="L36" i="1"/>
  <c r="M36" i="1"/>
  <c r="G37" i="1"/>
  <c r="E38" i="1"/>
  <c r="J36" i="1"/>
  <c r="R35" i="1"/>
  <c r="S34" i="1" l="1"/>
  <c r="Q34" i="1" s="1"/>
  <c r="J37" i="1"/>
  <c r="I37" i="1"/>
  <c r="L37" i="1"/>
  <c r="M37" i="1"/>
  <c r="E39" i="1"/>
  <c r="G38" i="1"/>
  <c r="R36" i="1"/>
  <c r="S35" i="1" l="1"/>
  <c r="Q35" i="1" s="1"/>
  <c r="J38" i="1"/>
  <c r="R37" i="1"/>
  <c r="I38" i="1"/>
  <c r="M38" i="1"/>
  <c r="L38" i="1"/>
  <c r="G39" i="1"/>
  <c r="J39" i="1" s="1"/>
  <c r="E40" i="1"/>
  <c r="S36" i="1" l="1"/>
  <c r="Q36" i="1" s="1"/>
  <c r="G40" i="1"/>
  <c r="E41" i="1"/>
  <c r="M39" i="1"/>
  <c r="L39" i="1"/>
  <c r="I39" i="1"/>
  <c r="R38" i="1"/>
  <c r="S37" i="1" l="1"/>
  <c r="Q37" i="1" s="1"/>
  <c r="L40" i="1"/>
  <c r="R39" i="1"/>
  <c r="M40" i="1"/>
  <c r="I40" i="1"/>
  <c r="J40" i="1"/>
  <c r="G41" i="1"/>
  <c r="E42" i="1"/>
  <c r="S38" i="1" l="1"/>
  <c r="Q38" i="1" s="1"/>
  <c r="L41" i="1"/>
  <c r="M41" i="1"/>
  <c r="I41" i="1"/>
  <c r="J41" i="1"/>
  <c r="E43" i="1"/>
  <c r="G42" i="1"/>
  <c r="I42" i="1" s="1"/>
  <c r="R40" i="1"/>
  <c r="S39" i="1" l="1"/>
  <c r="Q39" i="1" s="1"/>
  <c r="R41" i="1"/>
  <c r="M42" i="1"/>
  <c r="J42" i="1"/>
  <c r="L42" i="1"/>
  <c r="E44" i="1"/>
  <c r="G43" i="1"/>
  <c r="S40" i="1" l="1"/>
  <c r="Q40" i="1" s="1"/>
  <c r="R42" i="1"/>
  <c r="G44" i="1"/>
  <c r="E45" i="1"/>
  <c r="I43" i="1"/>
  <c r="M43" i="1"/>
  <c r="L43" i="1"/>
  <c r="J43" i="1"/>
  <c r="S41" i="1" l="1"/>
  <c r="Q41" i="1" s="1"/>
  <c r="I44" i="1"/>
  <c r="L44" i="1"/>
  <c r="R43" i="1"/>
  <c r="J44" i="1"/>
  <c r="E46" i="1"/>
  <c r="G45" i="1"/>
  <c r="M44" i="1"/>
  <c r="S42" i="1" l="1"/>
  <c r="Q42" i="1" s="1"/>
  <c r="R44" i="1"/>
  <c r="J45" i="1"/>
  <c r="L45" i="1"/>
  <c r="I45" i="1"/>
  <c r="M45" i="1"/>
  <c r="G46" i="1"/>
  <c r="E47" i="1"/>
  <c r="S43" i="1" l="1"/>
  <c r="Q43" i="1" s="1"/>
  <c r="M46" i="1"/>
  <c r="J46" i="1"/>
  <c r="G47" i="1"/>
  <c r="L46" i="1"/>
  <c r="I46" i="1"/>
  <c r="R45" i="1"/>
  <c r="S44" i="1" l="1"/>
  <c r="Q44" i="1" s="1"/>
  <c r="J47" i="1"/>
  <c r="M47" i="1"/>
  <c r="L47" i="1"/>
  <c r="I47" i="1"/>
  <c r="R46" i="1"/>
  <c r="S45" i="1" l="1"/>
  <c r="Q45" i="1" s="1"/>
  <c r="R47" i="1"/>
  <c r="S46" i="1" l="1"/>
  <c r="S47" i="1" l="1"/>
  <c r="Q47" i="1" s="1"/>
  <c r="Q46" i="1"/>
</calcChain>
</file>

<file path=xl/sharedStrings.xml><?xml version="1.0" encoding="utf-8"?>
<sst xmlns="http://schemas.openxmlformats.org/spreadsheetml/2006/main" count="80" uniqueCount="40">
  <si>
    <t>Měsíc:</t>
  </si>
  <si>
    <t>Rok:</t>
  </si>
  <si>
    <t>Den</t>
  </si>
  <si>
    <t>S</t>
  </si>
  <si>
    <t>Dnů v měsíci:</t>
  </si>
  <si>
    <t>Po</t>
  </si>
  <si>
    <t>Út</t>
  </si>
  <si>
    <t>St</t>
  </si>
  <si>
    <t>Čt</t>
  </si>
  <si>
    <t>Pá</t>
  </si>
  <si>
    <t>So</t>
  </si>
  <si>
    <t>Ne</t>
  </si>
  <si>
    <t>Jméno:</t>
  </si>
  <si>
    <t>Období:</t>
  </si>
  <si>
    <t>Příchod:</t>
  </si>
  <si>
    <t>Odchod:</t>
  </si>
  <si>
    <t>N</t>
  </si>
  <si>
    <t>D</t>
  </si>
  <si>
    <t>Dovolená</t>
  </si>
  <si>
    <t>Nemoc</t>
  </si>
  <si>
    <t>C</t>
  </si>
  <si>
    <t>Služební cesta</t>
  </si>
  <si>
    <t>Pracovní přestávka</t>
  </si>
  <si>
    <t>-</t>
  </si>
  <si>
    <t>Začátek</t>
  </si>
  <si>
    <t>Konec</t>
  </si>
  <si>
    <t>OČR</t>
  </si>
  <si>
    <t>Samostudium</t>
  </si>
  <si>
    <t>Výlet</t>
  </si>
  <si>
    <t>Exkurze</t>
  </si>
  <si>
    <t>LVVZ</t>
  </si>
  <si>
    <t xml:space="preserve">                                             Jiné - celodenní akce mimo školu - Výlet, Exkurze, LVVZ
</t>
  </si>
  <si>
    <t xml:space="preserve">                                                Dovolená, Nemoc, OČR, Samostudium</t>
  </si>
  <si>
    <t xml:space="preserve">              Evidence pracovní doby ZŠ Český Krumlov, Za Nádražím 222</t>
  </si>
  <si>
    <t xml:space="preserve">                                             Zastupování - počet hodin
</t>
  </si>
  <si>
    <t>Zastupování celkem</t>
  </si>
  <si>
    <t>sestavil: ……………………             upravil: …………………             schválil: ……………………</t>
  </si>
  <si>
    <r>
      <t xml:space="preserve">Standartní pracovní doba: </t>
    </r>
    <r>
      <rPr>
        <b/>
        <sz val="12"/>
        <rFont val="Arial CE"/>
        <charset val="238"/>
      </rPr>
      <t xml:space="preserve">7:30 - 16:00 </t>
    </r>
    <r>
      <rPr>
        <sz val="12"/>
        <rFont val="Arial CE"/>
        <charset val="238"/>
      </rPr>
      <t xml:space="preserve">   Přítomnost ve škole: </t>
    </r>
    <r>
      <rPr>
        <b/>
        <sz val="12"/>
        <rFont val="Arial CE"/>
        <charset val="238"/>
      </rPr>
      <t>do 14:00</t>
    </r>
    <r>
      <rPr>
        <sz val="12"/>
        <rFont val="Arial CE"/>
        <charset val="238"/>
      </rPr>
      <t xml:space="preserve">    </t>
    </r>
  </si>
  <si>
    <r>
      <t xml:space="preserve">       Samostudium a příprava na vyučování: </t>
    </r>
    <r>
      <rPr>
        <b/>
        <sz val="12"/>
        <rFont val="Arial CE"/>
        <charset val="238"/>
      </rPr>
      <t>14:00 - 16:00</t>
    </r>
  </si>
  <si>
    <t>Evidence pracovní doby ZŠ Český Krumlov, Plešivec 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</si>
</sst>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9" x14ac:knownFonts="1">
    <font>
      <sz val="10"/>
      <name val="Arial CE"/>
      <charset val="238"/>
    </font>
    <font>
      <b/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Protection="1"/>
    <xf numFmtId="0" fontId="1" fillId="0" borderId="0" xfId="0" applyFont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Protection="1"/>
    <xf numFmtId="0" fontId="3" fillId="0" borderId="0" xfId="0" applyFont="1" applyAlignment="1" applyProtection="1">
      <alignment horizontal="right"/>
    </xf>
    <xf numFmtId="164" fontId="3" fillId="0" borderId="0" xfId="0" applyNumberFormat="1" applyFont="1" applyAlignment="1" applyProtection="1">
      <alignment horizontal="left"/>
    </xf>
    <xf numFmtId="0" fontId="2" fillId="2" borderId="0" xfId="0" applyFont="1" applyFill="1" applyBorder="1" applyProtection="1"/>
    <xf numFmtId="0" fontId="0" fillId="0" borderId="1" xfId="0" applyBorder="1" applyProtection="1"/>
    <xf numFmtId="20" fontId="0" fillId="0" borderId="0" xfId="0" applyNumberFormat="1" applyProtection="1"/>
    <xf numFmtId="1" fontId="0" fillId="0" borderId="0" xfId="0" applyNumberFormat="1" applyProtection="1"/>
    <xf numFmtId="0" fontId="4" fillId="0" borderId="0" xfId="0" applyFont="1" applyFill="1" applyBorder="1" applyAlignment="1">
      <alignment vertical="center"/>
    </xf>
    <xf numFmtId="0" fontId="2" fillId="0" borderId="2" xfId="0" applyFont="1" applyBorder="1" applyProtection="1"/>
    <xf numFmtId="0" fontId="2" fillId="0" borderId="3" xfId="0" applyFont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right"/>
      <protection locked="0"/>
    </xf>
    <xf numFmtId="0" fontId="0" fillId="0" borderId="4" xfId="0" applyBorder="1" applyProtection="1"/>
    <xf numFmtId="20" fontId="2" fillId="4" borderId="0" xfId="0" applyNumberFormat="1" applyFont="1" applyFill="1" applyBorder="1" applyAlignment="1" applyProtection="1">
      <alignment horizontal="right"/>
      <protection locked="0"/>
    </xf>
    <xf numFmtId="49" fontId="2" fillId="4" borderId="0" xfId="0" applyNumberFormat="1" applyFont="1" applyFill="1" applyBorder="1" applyAlignment="1" applyProtection="1">
      <alignment horizontal="right"/>
      <protection locked="0"/>
    </xf>
    <xf numFmtId="49" fontId="0" fillId="0" borderId="4" xfId="0" applyNumberFormat="1" applyBorder="1" applyProtection="1"/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right"/>
    </xf>
    <xf numFmtId="20" fontId="2" fillId="4" borderId="6" xfId="0" applyNumberFormat="1" applyFont="1" applyFill="1" applyBorder="1" applyAlignment="1" applyProtection="1">
      <alignment horizontal="right"/>
      <protection locked="0"/>
    </xf>
    <xf numFmtId="49" fontId="2" fillId="4" borderId="6" xfId="0" applyNumberFormat="1" applyFont="1" applyFill="1" applyBorder="1" applyAlignment="1" applyProtection="1">
      <alignment horizontal="right"/>
      <protection locked="0"/>
    </xf>
    <xf numFmtId="49" fontId="0" fillId="0" borderId="7" xfId="0" applyNumberFormat="1" applyBorder="1" applyProtection="1"/>
    <xf numFmtId="20" fontId="2" fillId="4" borderId="4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</xf>
    <xf numFmtId="0" fontId="2" fillId="4" borderId="11" xfId="0" applyFont="1" applyFill="1" applyBorder="1" applyAlignment="1" applyProtection="1">
      <alignment horizontal="right"/>
      <protection locked="0"/>
    </xf>
    <xf numFmtId="0" fontId="0" fillId="0" borderId="12" xfId="0" applyBorder="1" applyProtection="1"/>
    <xf numFmtId="0" fontId="0" fillId="0" borderId="2" xfId="0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right"/>
    </xf>
    <xf numFmtId="0" fontId="0" fillId="0" borderId="0" xfId="0" applyFill="1" applyAlignment="1" applyProtection="1">
      <protection locked="0"/>
    </xf>
    <xf numFmtId="0" fontId="2" fillId="0" borderId="15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3" fillId="0" borderId="15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5" borderId="1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20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NumberFormat="1" applyFont="1" applyFill="1" applyBorder="1" applyAlignment="1" applyProtection="1">
      <alignment horizontal="right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 applyProtection="1"/>
    <xf numFmtId="0" fontId="6" fillId="0" borderId="0" xfId="0" applyFont="1" applyAlignment="1" applyProtection="1">
      <alignment vertical="top"/>
    </xf>
    <xf numFmtId="0" fontId="2" fillId="0" borderId="15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NumberFormat="1" applyFont="1" applyFill="1" applyBorder="1" applyProtection="1"/>
    <xf numFmtId="0" fontId="2" fillId="3" borderId="4" xfId="0" applyNumberFormat="1" applyFont="1" applyFill="1" applyBorder="1" applyAlignment="1" applyProtection="1">
      <alignment horizontal="right"/>
    </xf>
    <xf numFmtId="0" fontId="2" fillId="3" borderId="7" xfId="0" applyNumberFormat="1" applyFont="1" applyFill="1" applyBorder="1" applyAlignment="1" applyProtection="1">
      <alignment horizontal="right"/>
    </xf>
    <xf numFmtId="0" fontId="2" fillId="0" borderId="19" xfId="0" applyFont="1" applyFill="1" applyBorder="1" applyAlignment="1" applyProtection="1">
      <alignment horizontal="center" vertical="center" wrapText="1"/>
    </xf>
    <xf numFmtId="0" fontId="0" fillId="0" borderId="15" xfId="0" applyBorder="1" applyProtection="1"/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/>
    <xf numFmtId="20" fontId="2" fillId="0" borderId="21" xfId="0" applyNumberFormat="1" applyFont="1" applyFill="1" applyBorder="1" applyAlignment="1" applyProtection="1">
      <alignment horizontal="center" vertical="center"/>
      <protection hidden="1"/>
    </xf>
    <xf numFmtId="20" fontId="2" fillId="0" borderId="22" xfId="0" applyNumberFormat="1" applyFont="1" applyFill="1" applyBorder="1" applyAlignment="1" applyProtection="1">
      <alignment horizontal="center" vertical="center"/>
      <protection hidden="1"/>
    </xf>
    <xf numFmtId="49" fontId="2" fillId="0" borderId="22" xfId="0" applyNumberFormat="1" applyFont="1" applyFill="1" applyBorder="1" applyAlignment="1" applyProtection="1">
      <alignment horizontal="center" vertical="center"/>
      <protection hidden="1"/>
    </xf>
    <xf numFmtId="20" fontId="2" fillId="0" borderId="23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20" fontId="2" fillId="0" borderId="9" xfId="0" applyNumberFormat="1" applyFont="1" applyFill="1" applyBorder="1" applyAlignment="1" applyProtection="1">
      <alignment horizontal="center" vertical="center"/>
      <protection hidden="1"/>
    </xf>
    <xf numFmtId="49" fontId="2" fillId="0" borderId="9" xfId="0" applyNumberFormat="1" applyFont="1" applyFill="1" applyBorder="1" applyAlignment="1" applyProtection="1">
      <alignment horizontal="center" vertical="center"/>
      <protection hidden="1"/>
    </xf>
    <xf numFmtId="20" fontId="2" fillId="0" borderId="24" xfId="0" applyNumberFormat="1" applyFont="1" applyFill="1" applyBorder="1" applyAlignment="1" applyProtection="1">
      <alignment horizontal="center" vertical="center"/>
      <protection hidden="1"/>
    </xf>
    <xf numFmtId="20" fontId="2" fillId="0" borderId="25" xfId="0" applyNumberFormat="1" applyFont="1" applyFill="1" applyBorder="1" applyAlignment="1" applyProtection="1">
      <alignment horizontal="center" vertical="center"/>
      <protection hidden="1"/>
    </xf>
    <xf numFmtId="20" fontId="2" fillId="0" borderId="26" xfId="0" applyNumberFormat="1" applyFont="1" applyFill="1" applyBorder="1" applyAlignment="1" applyProtection="1">
      <alignment horizontal="center" vertical="center"/>
      <protection hidden="1"/>
    </xf>
    <xf numFmtId="49" fontId="2" fillId="0" borderId="26" xfId="0" applyNumberFormat="1" applyFont="1" applyFill="1" applyBorder="1" applyAlignment="1" applyProtection="1">
      <alignment horizontal="center" vertical="center"/>
      <protection hidden="1"/>
    </xf>
    <xf numFmtId="20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31" xfId="0" applyFont="1" applyFill="1" applyBorder="1" applyAlignment="1" applyProtection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 applyProtection="1">
      <alignment horizontal="left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11" xfId="0" applyFont="1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10"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i val="0"/>
        <condense val="0"/>
        <extend val="0"/>
        <color indexed="6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i val="0"/>
        <condense val="0"/>
        <extend val="0"/>
        <color indexed="60"/>
      </font>
      <fill>
        <patternFill>
          <bgColor indexed="10"/>
        </patternFill>
      </fill>
    </dxf>
    <dxf>
      <font>
        <i val="0"/>
        <condense val="0"/>
        <extend val="0"/>
        <color indexed="6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 macro="" textlink="">
      <xdr:nvSpPr>
        <xdr:cNvPr id="1125" name="AutoShape 19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/>
        </xdr:cNvSpPr>
      </xdr:nvSpPr>
      <xdr:spPr bwMode="auto">
        <a:xfrm>
          <a:off x="7896225" y="14573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K61"/>
  <sheetViews>
    <sheetView tabSelected="1" topLeftCell="D1" workbookViewId="0">
      <selection activeCell="D2" sqref="A2:XFD5"/>
    </sheetView>
  </sheetViews>
  <sheetFormatPr defaultColWidth="9.140625" defaultRowHeight="12.75" x14ac:dyDescent="0.2"/>
  <cols>
    <col min="1" max="3" width="2.140625" style="3" hidden="1" customWidth="1"/>
    <col min="4" max="4" width="10.42578125" style="3" customWidth="1"/>
    <col min="5" max="5" width="6.7109375" style="3" customWidth="1"/>
    <col min="6" max="6" width="0.28515625" style="3" customWidth="1"/>
    <col min="7" max="7" width="5.5703125" style="3" bestFit="1" customWidth="1"/>
    <col min="8" max="8" width="2.5703125" style="3" hidden="1" customWidth="1"/>
    <col min="9" max="9" width="9.140625" style="3"/>
    <col min="10" max="10" width="6.140625" style="3" hidden="1" customWidth="1"/>
    <col min="11" max="11" width="1.5703125" style="3" hidden="1" customWidth="1"/>
    <col min="12" max="12" width="5.5703125" style="3" hidden="1" customWidth="1"/>
    <col min="13" max="13" width="9.7109375" style="3" customWidth="1"/>
    <col min="14" max="14" width="22.7109375" style="3" customWidth="1"/>
    <col min="15" max="15" width="23.5703125" style="3" customWidth="1"/>
    <col min="16" max="16" width="13.28515625" style="3" customWidth="1"/>
    <col min="17" max="17" width="6.5703125" style="3" hidden="1" customWidth="1"/>
    <col min="18" max="18" width="4.5703125" style="3" hidden="1" customWidth="1"/>
    <col min="19" max="19" width="5.42578125" style="3" hidden="1" customWidth="1"/>
    <col min="20" max="24" width="2.85546875" style="3" customWidth="1"/>
    <col min="25" max="25" width="2.7109375" style="3" customWidth="1"/>
    <col min="26" max="41" width="2.85546875" style="3" customWidth="1"/>
    <col min="42" max="42" width="2.42578125" style="3" customWidth="1"/>
    <col min="43" max="44" width="9.140625" style="3"/>
    <col min="45" max="45" width="3.28515625" style="3" customWidth="1"/>
    <col min="46" max="48" width="2.85546875" style="3" customWidth="1"/>
    <col min="49" max="51" width="3.28515625" style="3" customWidth="1"/>
    <col min="52" max="16384" width="9.140625" style="3"/>
  </cols>
  <sheetData>
    <row r="1" spans="4:26" ht="13.5" thickBot="1" x14ac:dyDescent="0.25">
      <c r="D1" s="30" t="s">
        <v>0</v>
      </c>
      <c r="E1" s="47">
        <v>1</v>
      </c>
      <c r="F1" s="31"/>
      <c r="G1" s="32"/>
      <c r="H1" s="16"/>
      <c r="I1" s="16"/>
      <c r="J1" s="16"/>
      <c r="K1" s="16"/>
      <c r="L1" s="16"/>
      <c r="M1" s="16"/>
      <c r="N1" s="16"/>
      <c r="O1" s="16"/>
    </row>
    <row r="2" spans="4:26" hidden="1" x14ac:dyDescent="0.2">
      <c r="D2" s="18" t="s">
        <v>1</v>
      </c>
      <c r="E2" s="19">
        <v>2022</v>
      </c>
      <c r="F2" s="19"/>
      <c r="G2" s="20"/>
      <c r="H2" s="17" t="s">
        <v>3</v>
      </c>
      <c r="I2" s="13"/>
    </row>
    <row r="3" spans="4:26" hidden="1" x14ac:dyDescent="0.2">
      <c r="D3" s="18" t="s">
        <v>14</v>
      </c>
      <c r="E3" s="21">
        <v>0.3125</v>
      </c>
      <c r="F3" s="22"/>
      <c r="G3" s="23"/>
      <c r="H3" s="12" t="s">
        <v>17</v>
      </c>
      <c r="I3" s="9" t="s">
        <v>18</v>
      </c>
    </row>
    <row r="4" spans="4:26" hidden="1" x14ac:dyDescent="0.2">
      <c r="D4" s="18"/>
      <c r="E4" s="21"/>
      <c r="F4" s="24"/>
      <c r="G4" s="29"/>
      <c r="H4" s="12" t="s">
        <v>16</v>
      </c>
      <c r="I4" s="4" t="s">
        <v>19</v>
      </c>
    </row>
    <row r="5" spans="4:26" ht="13.5" hidden="1" thickBot="1" x14ac:dyDescent="0.25">
      <c r="D5" s="25" t="s">
        <v>15</v>
      </c>
      <c r="E5" s="26">
        <v>0.66666666666666663</v>
      </c>
      <c r="F5" s="27"/>
      <c r="G5" s="28"/>
      <c r="H5" s="12" t="s">
        <v>20</v>
      </c>
      <c r="I5" s="9" t="s">
        <v>21</v>
      </c>
    </row>
    <row r="6" spans="4:26" ht="23.25" x14ac:dyDescent="0.35">
      <c r="D6" s="58" t="s">
        <v>33</v>
      </c>
      <c r="E6" s="58" t="s">
        <v>39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"/>
      <c r="R6" s="5"/>
    </row>
    <row r="7" spans="4:26" ht="18" customHeight="1" x14ac:dyDescent="0.25">
      <c r="D7" s="87" t="s">
        <v>37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70"/>
      <c r="W7" s="70"/>
      <c r="X7" s="70"/>
      <c r="Y7" s="70"/>
      <c r="Z7" s="70"/>
    </row>
    <row r="8" spans="4:26" ht="18" customHeight="1" x14ac:dyDescent="0.25">
      <c r="D8" s="87" t="s">
        <v>38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4:26" ht="11.25" customHeight="1" thickBot="1" x14ac:dyDescent="0.3">
      <c r="E9" s="10"/>
    </row>
    <row r="10" spans="4:26" ht="18" customHeight="1" thickBot="1" x14ac:dyDescent="0.3">
      <c r="E10" s="10" t="s">
        <v>12</v>
      </c>
      <c r="G10" s="101"/>
      <c r="H10" s="102"/>
      <c r="I10" s="102"/>
      <c r="J10" s="102"/>
      <c r="K10" s="102"/>
      <c r="L10" s="102"/>
      <c r="M10" s="103"/>
      <c r="N10" s="10" t="s">
        <v>13</v>
      </c>
      <c r="O10" s="45">
        <f>DATE(E2,E1,1)</f>
        <v>44562</v>
      </c>
      <c r="X10" s="8"/>
    </row>
    <row r="11" spans="4:26" ht="21" hidden="1" customHeight="1" x14ac:dyDescent="0.25">
      <c r="D11" s="10"/>
      <c r="E11" s="36"/>
      <c r="F11" s="36"/>
      <c r="G11" s="37"/>
      <c r="H11" s="37"/>
      <c r="I11" s="37"/>
      <c r="J11" s="38"/>
      <c r="K11" s="38"/>
      <c r="L11" s="36"/>
      <c r="M11" s="39"/>
      <c r="N11" s="10" t="s">
        <v>18</v>
      </c>
      <c r="O11" s="11" t="s">
        <v>28</v>
      </c>
    </row>
    <row r="12" spans="4:26" ht="21" hidden="1" customHeight="1" x14ac:dyDescent="0.25">
      <c r="D12" s="10"/>
      <c r="E12" s="36"/>
      <c r="F12" s="36"/>
      <c r="G12" s="37"/>
      <c r="H12" s="37"/>
      <c r="I12" s="37"/>
      <c r="J12" s="38"/>
      <c r="K12" s="38"/>
      <c r="L12" s="36"/>
      <c r="M12" s="39"/>
      <c r="N12" s="10" t="s">
        <v>26</v>
      </c>
      <c r="O12" s="11" t="s">
        <v>29</v>
      </c>
    </row>
    <row r="13" spans="4:26" ht="21" hidden="1" customHeight="1" x14ac:dyDescent="0.25">
      <c r="D13" s="10"/>
      <c r="E13" s="36"/>
      <c r="F13" s="36"/>
      <c r="G13" s="37"/>
      <c r="H13" s="37"/>
      <c r="I13" s="37"/>
      <c r="J13" s="38"/>
      <c r="K13" s="38"/>
      <c r="L13" s="36"/>
      <c r="M13" s="39"/>
      <c r="N13" s="10" t="s">
        <v>27</v>
      </c>
      <c r="O13" s="11" t="s">
        <v>30</v>
      </c>
    </row>
    <row r="14" spans="4:26" ht="21" hidden="1" customHeight="1" x14ac:dyDescent="0.25">
      <c r="D14" s="10"/>
      <c r="E14" s="36"/>
      <c r="F14" s="36"/>
      <c r="G14" s="37"/>
      <c r="H14" s="37"/>
      <c r="I14" s="37"/>
      <c r="J14" s="38"/>
      <c r="K14" s="38"/>
      <c r="L14" s="36"/>
      <c r="M14" s="39"/>
      <c r="N14" s="10" t="s">
        <v>19</v>
      </c>
      <c r="O14" s="11"/>
    </row>
    <row r="15" spans="4:26" ht="12.75" customHeight="1" thickBot="1" x14ac:dyDescent="0.25"/>
    <row r="16" spans="4:26" ht="39.75" customHeight="1" thickBot="1" x14ac:dyDescent="0.25">
      <c r="E16" s="96" t="s">
        <v>2</v>
      </c>
      <c r="F16" s="97"/>
      <c r="G16" s="41"/>
      <c r="H16" s="42" t="s">
        <v>3</v>
      </c>
      <c r="I16" s="40" t="s">
        <v>24</v>
      </c>
      <c r="J16" s="100" t="s">
        <v>22</v>
      </c>
      <c r="K16" s="100"/>
      <c r="L16" s="100"/>
      <c r="M16" s="40" t="s">
        <v>25</v>
      </c>
      <c r="N16" s="60" t="s">
        <v>32</v>
      </c>
      <c r="O16" s="40" t="s">
        <v>31</v>
      </c>
      <c r="P16" s="66" t="s">
        <v>34</v>
      </c>
      <c r="Q16" s="59"/>
      <c r="R16" s="59"/>
      <c r="S16" s="59"/>
      <c r="T16" s="59"/>
      <c r="U16" s="59"/>
    </row>
    <row r="17" spans="5:20" ht="17.100000000000001" customHeight="1" x14ac:dyDescent="0.2">
      <c r="E17" s="98">
        <v>1</v>
      </c>
      <c r="F17" s="99"/>
      <c r="G17" s="83" t="str">
        <f t="shared" ref="G17:G47" si="0">IF(E17="",E17,HLOOKUP(WEEKDAY(CONCATENATE(E17,".",$E$1,".",$E$2),2),$T$52:$Z$53,2))</f>
        <v>So</v>
      </c>
      <c r="H17" s="33"/>
      <c r="I17" s="71" t="str">
        <f>IF(OR(E17="",G17="So",G17="Ne",),"",$E$3)</f>
        <v/>
      </c>
      <c r="J17" s="72" t="str">
        <f>IF(OR(E17="",G17="So",G17="Ne",H17="S",N17&lt;&gt;""),"",$E$4)</f>
        <v/>
      </c>
      <c r="K17" s="73" t="s">
        <v>23</v>
      </c>
      <c r="L17" s="72" t="str">
        <f>IF(OR(E17="",G17="So",G17="Ne",H17="S",N17&lt;&gt;""),"",$G$4)</f>
        <v/>
      </c>
      <c r="M17" s="74" t="str">
        <f>IF(OR(E17="",G17="So",G17="Ne",),"",$E$5)</f>
        <v/>
      </c>
      <c r="N17" s="34"/>
      <c r="O17" s="61"/>
      <c r="P17" s="69"/>
      <c r="Q17" s="63" t="str">
        <f t="shared" ref="Q17:Q47" si="1">IF(G17="Ne",CONCATENATE(TEXT(INT(S17/60),"0"),":",TEXT(MOD(S17,60),"00")),"")</f>
        <v/>
      </c>
      <c r="R17" s="14">
        <f t="shared" ref="R17:R47" si="2">(IF(OR(I17="",J17="",L17="",M17=""),0,M17-I17 - (L17-J17)))</f>
        <v>0</v>
      </c>
      <c r="S17" s="15">
        <f t="shared" ref="S17:S47" si="3">HOUR(R17)*60+MINUTE(R17)+IF(G17="Po",0,S16)</f>
        <v>0</v>
      </c>
      <c r="T17" s="14"/>
    </row>
    <row r="18" spans="5:20" ht="17.100000000000001" customHeight="1" x14ac:dyDescent="0.2">
      <c r="E18" s="89">
        <f>IF(E17&lt;$AK$52,E17+1,"")</f>
        <v>2</v>
      </c>
      <c r="F18" s="90"/>
      <c r="G18" s="84" t="str">
        <f t="shared" si="0"/>
        <v>Ne</v>
      </c>
      <c r="H18" s="33"/>
      <c r="I18" s="75" t="str">
        <f>IF(OR(E18="",G18="So",G18="Ne",),"",$E$3)</f>
        <v/>
      </c>
      <c r="J18" s="76" t="str">
        <f t="shared" ref="J18:J47" si="4">IF(OR(E18="",G18="So",G18="Ne",H18="S",N18&lt;&gt;""),"",$E$4)</f>
        <v/>
      </c>
      <c r="K18" s="77" t="s">
        <v>23</v>
      </c>
      <c r="L18" s="76" t="str">
        <f t="shared" ref="L18:L47" si="5">IF(OR(E18="",G18="So",G18="Ne",H18="S",N18&lt;&gt;""),"",$G$4)</f>
        <v/>
      </c>
      <c r="M18" s="78" t="str">
        <f t="shared" ref="M18:M47" si="6">IF(OR(E18="",G18="So",G18="Ne",),"",$E$5)</f>
        <v/>
      </c>
      <c r="N18" s="43"/>
      <c r="O18" s="61"/>
      <c r="P18" s="43"/>
      <c r="Q18" s="64" t="str">
        <f t="shared" si="1"/>
        <v>0:00</v>
      </c>
      <c r="R18" s="14">
        <f t="shared" si="2"/>
        <v>0</v>
      </c>
      <c r="S18" s="15">
        <f t="shared" si="3"/>
        <v>0</v>
      </c>
      <c r="T18" s="14"/>
    </row>
    <row r="19" spans="5:20" ht="17.100000000000001" customHeight="1" x14ac:dyDescent="0.2">
      <c r="E19" s="89">
        <f t="shared" ref="E19:E46" si="7">IF(E18&lt;$AK$52,E18+1,"")</f>
        <v>3</v>
      </c>
      <c r="F19" s="90"/>
      <c r="G19" s="84" t="str">
        <f t="shared" si="0"/>
        <v>Po</v>
      </c>
      <c r="H19" s="33"/>
      <c r="I19" s="75">
        <f t="shared" ref="I19:I47" si="8">IF(OR(E19="",G19="So",G19="Ne",),"",$E$3)</f>
        <v>0.3125</v>
      </c>
      <c r="J19" s="76">
        <f t="shared" si="4"/>
        <v>0</v>
      </c>
      <c r="K19" s="77" t="s">
        <v>23</v>
      </c>
      <c r="L19" s="76">
        <f t="shared" si="5"/>
        <v>0</v>
      </c>
      <c r="M19" s="78">
        <f t="shared" si="6"/>
        <v>0.66666666666666663</v>
      </c>
      <c r="N19" s="43"/>
      <c r="O19" s="61"/>
      <c r="P19" s="43"/>
      <c r="Q19" s="64" t="str">
        <f t="shared" si="1"/>
        <v/>
      </c>
      <c r="R19" s="14">
        <f t="shared" si="2"/>
        <v>0.35416666666666663</v>
      </c>
      <c r="S19" s="15">
        <f t="shared" si="3"/>
        <v>510</v>
      </c>
      <c r="T19" s="14"/>
    </row>
    <row r="20" spans="5:20" ht="17.100000000000001" customHeight="1" x14ac:dyDescent="0.2">
      <c r="E20" s="89">
        <f t="shared" si="7"/>
        <v>4</v>
      </c>
      <c r="F20" s="90"/>
      <c r="G20" s="84" t="str">
        <f t="shared" si="0"/>
        <v>Út</v>
      </c>
      <c r="H20" s="33"/>
      <c r="I20" s="75">
        <f t="shared" si="8"/>
        <v>0.3125</v>
      </c>
      <c r="J20" s="76">
        <f t="shared" si="4"/>
        <v>0</v>
      </c>
      <c r="K20" s="77" t="s">
        <v>23</v>
      </c>
      <c r="L20" s="76">
        <f t="shared" si="5"/>
        <v>0</v>
      </c>
      <c r="M20" s="78">
        <f t="shared" si="6"/>
        <v>0.66666666666666663</v>
      </c>
      <c r="N20" s="43"/>
      <c r="O20" s="61"/>
      <c r="P20" s="43"/>
      <c r="Q20" s="64" t="str">
        <f t="shared" si="1"/>
        <v/>
      </c>
      <c r="R20" s="14">
        <f t="shared" si="2"/>
        <v>0.35416666666666663</v>
      </c>
      <c r="S20" s="15">
        <f t="shared" si="3"/>
        <v>1020</v>
      </c>
      <c r="T20" s="14"/>
    </row>
    <row r="21" spans="5:20" ht="17.100000000000001" customHeight="1" x14ac:dyDescent="0.2">
      <c r="E21" s="89">
        <f t="shared" si="7"/>
        <v>5</v>
      </c>
      <c r="F21" s="90"/>
      <c r="G21" s="84" t="str">
        <f t="shared" si="0"/>
        <v>St</v>
      </c>
      <c r="H21" s="33"/>
      <c r="I21" s="75">
        <f t="shared" si="8"/>
        <v>0.3125</v>
      </c>
      <c r="J21" s="76">
        <f t="shared" si="4"/>
        <v>0</v>
      </c>
      <c r="K21" s="77" t="s">
        <v>23</v>
      </c>
      <c r="L21" s="76">
        <f t="shared" si="5"/>
        <v>0</v>
      </c>
      <c r="M21" s="78">
        <f t="shared" si="6"/>
        <v>0.66666666666666663</v>
      </c>
      <c r="N21" s="43"/>
      <c r="O21" s="61"/>
      <c r="P21" s="43"/>
      <c r="Q21" s="64" t="str">
        <f t="shared" si="1"/>
        <v/>
      </c>
      <c r="R21" s="14">
        <f t="shared" si="2"/>
        <v>0.35416666666666663</v>
      </c>
      <c r="S21" s="15">
        <f t="shared" si="3"/>
        <v>1530</v>
      </c>
      <c r="T21" s="14"/>
    </row>
    <row r="22" spans="5:20" ht="17.100000000000001" customHeight="1" x14ac:dyDescent="0.2">
      <c r="E22" s="89">
        <f t="shared" si="7"/>
        <v>6</v>
      </c>
      <c r="F22" s="90"/>
      <c r="G22" s="85" t="str">
        <f t="shared" si="0"/>
        <v>Čt</v>
      </c>
      <c r="H22" s="33"/>
      <c r="I22" s="75">
        <f t="shared" si="8"/>
        <v>0.3125</v>
      </c>
      <c r="J22" s="76">
        <f t="shared" si="4"/>
        <v>0</v>
      </c>
      <c r="K22" s="77" t="s">
        <v>23</v>
      </c>
      <c r="L22" s="76">
        <f t="shared" si="5"/>
        <v>0</v>
      </c>
      <c r="M22" s="78">
        <f t="shared" si="6"/>
        <v>0.66666666666666663</v>
      </c>
      <c r="N22" s="43"/>
      <c r="O22" s="62"/>
      <c r="P22" s="43"/>
      <c r="Q22" s="64" t="str">
        <f t="shared" si="1"/>
        <v/>
      </c>
      <c r="R22" s="14">
        <f t="shared" si="2"/>
        <v>0.35416666666666663</v>
      </c>
      <c r="S22" s="15">
        <f t="shared" si="3"/>
        <v>2040</v>
      </c>
      <c r="T22" s="14"/>
    </row>
    <row r="23" spans="5:20" ht="17.100000000000001" customHeight="1" x14ac:dyDescent="0.2">
      <c r="E23" s="93">
        <f>IF(E22&lt;$AK$52,E22+1,"")</f>
        <v>7</v>
      </c>
      <c r="F23" s="94"/>
      <c r="G23" s="85" t="str">
        <f t="shared" si="0"/>
        <v>Pá</v>
      </c>
      <c r="H23" s="33"/>
      <c r="I23" s="75">
        <f t="shared" si="8"/>
        <v>0.3125</v>
      </c>
      <c r="J23" s="76">
        <f t="shared" si="4"/>
        <v>0</v>
      </c>
      <c r="K23" s="77" t="s">
        <v>23</v>
      </c>
      <c r="L23" s="76">
        <f t="shared" si="5"/>
        <v>0</v>
      </c>
      <c r="M23" s="78">
        <f t="shared" si="6"/>
        <v>0.66666666666666663</v>
      </c>
      <c r="N23" s="43"/>
      <c r="O23" s="62"/>
      <c r="P23" s="43"/>
      <c r="Q23" s="64" t="str">
        <f t="shared" si="1"/>
        <v/>
      </c>
      <c r="R23" s="14">
        <f t="shared" si="2"/>
        <v>0.35416666666666663</v>
      </c>
      <c r="S23" s="15">
        <f t="shared" si="3"/>
        <v>2550</v>
      </c>
      <c r="T23" s="14"/>
    </row>
    <row r="24" spans="5:20" ht="17.100000000000001" customHeight="1" x14ac:dyDescent="0.2">
      <c r="E24" s="93">
        <f>IF(E23&lt;$AK$52,E23+1,"")</f>
        <v>8</v>
      </c>
      <c r="F24" s="94"/>
      <c r="G24" s="84" t="str">
        <f t="shared" si="0"/>
        <v>So</v>
      </c>
      <c r="H24" s="33"/>
      <c r="I24" s="75" t="str">
        <f t="shared" si="8"/>
        <v/>
      </c>
      <c r="J24" s="76" t="str">
        <f t="shared" si="4"/>
        <v/>
      </c>
      <c r="K24" s="77" t="s">
        <v>23</v>
      </c>
      <c r="L24" s="76" t="str">
        <f t="shared" si="5"/>
        <v/>
      </c>
      <c r="M24" s="78" t="str">
        <f t="shared" si="6"/>
        <v/>
      </c>
      <c r="N24" s="43"/>
      <c r="O24" s="61"/>
      <c r="P24" s="43"/>
      <c r="Q24" s="64" t="str">
        <f t="shared" si="1"/>
        <v/>
      </c>
      <c r="R24" s="14">
        <f t="shared" si="2"/>
        <v>0</v>
      </c>
      <c r="S24" s="15">
        <f t="shared" si="3"/>
        <v>2550</v>
      </c>
      <c r="T24" s="14"/>
    </row>
    <row r="25" spans="5:20" ht="17.100000000000001" customHeight="1" x14ac:dyDescent="0.2">
      <c r="E25" s="56">
        <f t="shared" si="7"/>
        <v>9</v>
      </c>
      <c r="F25" s="57"/>
      <c r="G25" s="84" t="str">
        <f t="shared" si="0"/>
        <v>Ne</v>
      </c>
      <c r="H25" s="33"/>
      <c r="I25" s="75" t="str">
        <f t="shared" si="8"/>
        <v/>
      </c>
      <c r="J25" s="76" t="str">
        <f t="shared" si="4"/>
        <v/>
      </c>
      <c r="K25" s="77" t="s">
        <v>23</v>
      </c>
      <c r="L25" s="76" t="str">
        <f t="shared" si="5"/>
        <v/>
      </c>
      <c r="M25" s="78" t="str">
        <f t="shared" si="6"/>
        <v/>
      </c>
      <c r="N25" s="43"/>
      <c r="O25" s="61"/>
      <c r="P25" s="43"/>
      <c r="Q25" s="64" t="str">
        <f t="shared" si="1"/>
        <v>42:30</v>
      </c>
      <c r="R25" s="14">
        <f t="shared" si="2"/>
        <v>0</v>
      </c>
      <c r="S25" s="15">
        <f t="shared" si="3"/>
        <v>2550</v>
      </c>
      <c r="T25" s="14"/>
    </row>
    <row r="26" spans="5:20" ht="17.100000000000001" customHeight="1" x14ac:dyDescent="0.2">
      <c r="E26" s="89">
        <f t="shared" si="7"/>
        <v>10</v>
      </c>
      <c r="F26" s="90"/>
      <c r="G26" s="84" t="str">
        <f t="shared" si="0"/>
        <v>Po</v>
      </c>
      <c r="H26" s="33"/>
      <c r="I26" s="75">
        <f t="shared" si="8"/>
        <v>0.3125</v>
      </c>
      <c r="J26" s="76">
        <f t="shared" si="4"/>
        <v>0</v>
      </c>
      <c r="K26" s="77" t="s">
        <v>23</v>
      </c>
      <c r="L26" s="76">
        <f t="shared" si="5"/>
        <v>0</v>
      </c>
      <c r="M26" s="78">
        <f t="shared" si="6"/>
        <v>0.66666666666666663</v>
      </c>
      <c r="N26" s="43"/>
      <c r="O26" s="61"/>
      <c r="P26" s="43"/>
      <c r="Q26" s="64" t="str">
        <f t="shared" si="1"/>
        <v/>
      </c>
      <c r="R26" s="14">
        <f t="shared" si="2"/>
        <v>0.35416666666666663</v>
      </c>
      <c r="S26" s="15">
        <f t="shared" si="3"/>
        <v>510</v>
      </c>
      <c r="T26" s="14"/>
    </row>
    <row r="27" spans="5:20" ht="17.100000000000001" customHeight="1" x14ac:dyDescent="0.2">
      <c r="E27" s="89">
        <f t="shared" si="7"/>
        <v>11</v>
      </c>
      <c r="F27" s="90"/>
      <c r="G27" s="84" t="str">
        <f t="shared" si="0"/>
        <v>Út</v>
      </c>
      <c r="H27" s="33"/>
      <c r="I27" s="75">
        <f t="shared" si="8"/>
        <v>0.3125</v>
      </c>
      <c r="J27" s="76">
        <f t="shared" si="4"/>
        <v>0</v>
      </c>
      <c r="K27" s="77" t="s">
        <v>23</v>
      </c>
      <c r="L27" s="76">
        <f t="shared" si="5"/>
        <v>0</v>
      </c>
      <c r="M27" s="78">
        <f t="shared" si="6"/>
        <v>0.66666666666666663</v>
      </c>
      <c r="N27" s="43"/>
      <c r="O27" s="61"/>
      <c r="P27" s="43"/>
      <c r="Q27" s="64" t="str">
        <f t="shared" si="1"/>
        <v/>
      </c>
      <c r="R27" s="14">
        <f t="shared" si="2"/>
        <v>0.35416666666666663</v>
      </c>
      <c r="S27" s="15">
        <f t="shared" si="3"/>
        <v>1020</v>
      </c>
      <c r="T27" s="14"/>
    </row>
    <row r="28" spans="5:20" ht="17.100000000000001" customHeight="1" x14ac:dyDescent="0.2">
      <c r="E28" s="89">
        <f t="shared" si="7"/>
        <v>12</v>
      </c>
      <c r="F28" s="90"/>
      <c r="G28" s="84" t="str">
        <f t="shared" si="0"/>
        <v>St</v>
      </c>
      <c r="H28" s="33"/>
      <c r="I28" s="75">
        <f t="shared" si="8"/>
        <v>0.3125</v>
      </c>
      <c r="J28" s="76">
        <f t="shared" si="4"/>
        <v>0</v>
      </c>
      <c r="K28" s="77" t="s">
        <v>23</v>
      </c>
      <c r="L28" s="76">
        <f t="shared" si="5"/>
        <v>0</v>
      </c>
      <c r="M28" s="78">
        <f t="shared" si="6"/>
        <v>0.66666666666666663</v>
      </c>
      <c r="N28" s="43"/>
      <c r="O28" s="61"/>
      <c r="P28" s="43"/>
      <c r="Q28" s="64" t="str">
        <f t="shared" si="1"/>
        <v/>
      </c>
      <c r="R28" s="14">
        <f t="shared" si="2"/>
        <v>0.35416666666666663</v>
      </c>
      <c r="S28" s="15">
        <f t="shared" si="3"/>
        <v>1530</v>
      </c>
      <c r="T28" s="14"/>
    </row>
    <row r="29" spans="5:20" ht="17.100000000000001" customHeight="1" x14ac:dyDescent="0.2">
      <c r="E29" s="89">
        <f t="shared" si="7"/>
        <v>13</v>
      </c>
      <c r="F29" s="90"/>
      <c r="G29" s="85" t="str">
        <f t="shared" si="0"/>
        <v>Čt</v>
      </c>
      <c r="H29" s="33"/>
      <c r="I29" s="75">
        <f t="shared" si="8"/>
        <v>0.3125</v>
      </c>
      <c r="J29" s="76">
        <f t="shared" si="4"/>
        <v>0</v>
      </c>
      <c r="K29" s="77" t="s">
        <v>23</v>
      </c>
      <c r="L29" s="76">
        <f t="shared" si="5"/>
        <v>0</v>
      </c>
      <c r="M29" s="78">
        <f t="shared" si="6"/>
        <v>0.66666666666666663</v>
      </c>
      <c r="N29" s="43"/>
      <c r="O29" s="62"/>
      <c r="P29" s="43"/>
      <c r="Q29" s="64" t="str">
        <f t="shared" si="1"/>
        <v/>
      </c>
      <c r="R29" s="14">
        <f t="shared" si="2"/>
        <v>0.35416666666666663</v>
      </c>
      <c r="S29" s="15">
        <f t="shared" si="3"/>
        <v>2040</v>
      </c>
      <c r="T29" s="14"/>
    </row>
    <row r="30" spans="5:20" ht="17.100000000000001" customHeight="1" x14ac:dyDescent="0.2">
      <c r="E30" s="89">
        <f t="shared" si="7"/>
        <v>14</v>
      </c>
      <c r="F30" s="90"/>
      <c r="G30" s="85" t="str">
        <f t="shared" si="0"/>
        <v>Pá</v>
      </c>
      <c r="H30" s="33"/>
      <c r="I30" s="75">
        <f t="shared" si="8"/>
        <v>0.3125</v>
      </c>
      <c r="J30" s="76">
        <f t="shared" si="4"/>
        <v>0</v>
      </c>
      <c r="K30" s="77" t="s">
        <v>23</v>
      </c>
      <c r="L30" s="76">
        <f t="shared" si="5"/>
        <v>0</v>
      </c>
      <c r="M30" s="78">
        <f t="shared" si="6"/>
        <v>0.66666666666666663</v>
      </c>
      <c r="N30" s="43"/>
      <c r="O30" s="62"/>
      <c r="P30" s="43"/>
      <c r="Q30" s="64" t="str">
        <f t="shared" si="1"/>
        <v/>
      </c>
      <c r="R30" s="14">
        <f t="shared" si="2"/>
        <v>0.35416666666666663</v>
      </c>
      <c r="S30" s="15">
        <f t="shared" si="3"/>
        <v>2550</v>
      </c>
      <c r="T30" s="14"/>
    </row>
    <row r="31" spans="5:20" ht="17.100000000000001" customHeight="1" x14ac:dyDescent="0.2">
      <c r="E31" s="89">
        <f t="shared" si="7"/>
        <v>15</v>
      </c>
      <c r="F31" s="90"/>
      <c r="G31" s="84" t="str">
        <f t="shared" si="0"/>
        <v>So</v>
      </c>
      <c r="H31" s="33"/>
      <c r="I31" s="75" t="str">
        <f t="shared" si="8"/>
        <v/>
      </c>
      <c r="J31" s="76" t="str">
        <f t="shared" si="4"/>
        <v/>
      </c>
      <c r="K31" s="77" t="s">
        <v>23</v>
      </c>
      <c r="L31" s="76" t="str">
        <f t="shared" si="5"/>
        <v/>
      </c>
      <c r="M31" s="78" t="str">
        <f t="shared" si="6"/>
        <v/>
      </c>
      <c r="N31" s="43"/>
      <c r="O31" s="61"/>
      <c r="P31" s="43"/>
      <c r="Q31" s="64" t="str">
        <f t="shared" si="1"/>
        <v/>
      </c>
      <c r="R31" s="14">
        <f t="shared" si="2"/>
        <v>0</v>
      </c>
      <c r="S31" s="15">
        <f t="shared" si="3"/>
        <v>2550</v>
      </c>
      <c r="T31" s="14"/>
    </row>
    <row r="32" spans="5:20" ht="17.100000000000001" customHeight="1" x14ac:dyDescent="0.2">
      <c r="E32" s="89">
        <f t="shared" si="7"/>
        <v>16</v>
      </c>
      <c r="F32" s="90"/>
      <c r="G32" s="84" t="str">
        <f t="shared" si="0"/>
        <v>Ne</v>
      </c>
      <c r="H32" s="33"/>
      <c r="I32" s="75" t="str">
        <f t="shared" si="8"/>
        <v/>
      </c>
      <c r="J32" s="76" t="str">
        <f t="shared" si="4"/>
        <v/>
      </c>
      <c r="K32" s="77" t="s">
        <v>23</v>
      </c>
      <c r="L32" s="76" t="str">
        <f t="shared" si="5"/>
        <v/>
      </c>
      <c r="M32" s="78" t="str">
        <f t="shared" si="6"/>
        <v/>
      </c>
      <c r="N32" s="43"/>
      <c r="O32" s="61"/>
      <c r="P32" s="43"/>
      <c r="Q32" s="64" t="str">
        <f t="shared" si="1"/>
        <v>42:30</v>
      </c>
      <c r="R32" s="14">
        <f t="shared" si="2"/>
        <v>0</v>
      </c>
      <c r="S32" s="15">
        <f t="shared" si="3"/>
        <v>2550</v>
      </c>
      <c r="T32" s="14"/>
    </row>
    <row r="33" spans="5:20" ht="17.100000000000001" customHeight="1" x14ac:dyDescent="0.2">
      <c r="E33" s="89">
        <f t="shared" si="7"/>
        <v>17</v>
      </c>
      <c r="F33" s="90"/>
      <c r="G33" s="84" t="str">
        <f t="shared" si="0"/>
        <v>Po</v>
      </c>
      <c r="H33" s="33"/>
      <c r="I33" s="75">
        <f t="shared" si="8"/>
        <v>0.3125</v>
      </c>
      <c r="J33" s="76">
        <f t="shared" si="4"/>
        <v>0</v>
      </c>
      <c r="K33" s="77" t="s">
        <v>23</v>
      </c>
      <c r="L33" s="76">
        <f t="shared" si="5"/>
        <v>0</v>
      </c>
      <c r="M33" s="78">
        <f t="shared" si="6"/>
        <v>0.66666666666666663</v>
      </c>
      <c r="N33" s="43"/>
      <c r="O33" s="61"/>
      <c r="P33" s="43"/>
      <c r="Q33" s="64" t="str">
        <f t="shared" si="1"/>
        <v/>
      </c>
      <c r="R33" s="14">
        <f t="shared" si="2"/>
        <v>0.35416666666666663</v>
      </c>
      <c r="S33" s="15">
        <f t="shared" si="3"/>
        <v>510</v>
      </c>
      <c r="T33" s="14"/>
    </row>
    <row r="34" spans="5:20" ht="17.100000000000001" customHeight="1" x14ac:dyDescent="0.2">
      <c r="E34" s="89">
        <f t="shared" si="7"/>
        <v>18</v>
      </c>
      <c r="F34" s="90"/>
      <c r="G34" s="84" t="str">
        <f t="shared" si="0"/>
        <v>Út</v>
      </c>
      <c r="H34" s="33"/>
      <c r="I34" s="75">
        <f t="shared" si="8"/>
        <v>0.3125</v>
      </c>
      <c r="J34" s="76">
        <f t="shared" si="4"/>
        <v>0</v>
      </c>
      <c r="K34" s="77" t="s">
        <v>23</v>
      </c>
      <c r="L34" s="76">
        <f t="shared" si="5"/>
        <v>0</v>
      </c>
      <c r="M34" s="78">
        <f t="shared" si="6"/>
        <v>0.66666666666666663</v>
      </c>
      <c r="N34" s="43"/>
      <c r="O34" s="61"/>
      <c r="P34" s="43"/>
      <c r="Q34" s="64" t="str">
        <f t="shared" si="1"/>
        <v/>
      </c>
      <c r="R34" s="14">
        <f t="shared" si="2"/>
        <v>0.35416666666666663</v>
      </c>
      <c r="S34" s="15">
        <f t="shared" si="3"/>
        <v>1020</v>
      </c>
      <c r="T34" s="14"/>
    </row>
    <row r="35" spans="5:20" ht="17.100000000000001" customHeight="1" x14ac:dyDescent="0.2">
      <c r="E35" s="89">
        <f t="shared" si="7"/>
        <v>19</v>
      </c>
      <c r="F35" s="90"/>
      <c r="G35" s="84" t="str">
        <f t="shared" si="0"/>
        <v>St</v>
      </c>
      <c r="H35" s="33"/>
      <c r="I35" s="75">
        <f t="shared" si="8"/>
        <v>0.3125</v>
      </c>
      <c r="J35" s="76">
        <f t="shared" si="4"/>
        <v>0</v>
      </c>
      <c r="K35" s="77" t="s">
        <v>23</v>
      </c>
      <c r="L35" s="76">
        <f t="shared" si="5"/>
        <v>0</v>
      </c>
      <c r="M35" s="78">
        <f t="shared" si="6"/>
        <v>0.66666666666666663</v>
      </c>
      <c r="N35" s="43"/>
      <c r="O35" s="61"/>
      <c r="P35" s="43"/>
      <c r="Q35" s="64" t="str">
        <f t="shared" si="1"/>
        <v/>
      </c>
      <c r="R35" s="14">
        <f t="shared" si="2"/>
        <v>0.35416666666666663</v>
      </c>
      <c r="S35" s="15">
        <f t="shared" si="3"/>
        <v>1530</v>
      </c>
      <c r="T35" s="14"/>
    </row>
    <row r="36" spans="5:20" ht="17.100000000000001" customHeight="1" x14ac:dyDescent="0.2">
      <c r="E36" s="89">
        <f t="shared" si="7"/>
        <v>20</v>
      </c>
      <c r="F36" s="90"/>
      <c r="G36" s="85" t="str">
        <f t="shared" si="0"/>
        <v>Čt</v>
      </c>
      <c r="H36" s="33"/>
      <c r="I36" s="75">
        <f t="shared" si="8"/>
        <v>0.3125</v>
      </c>
      <c r="J36" s="76">
        <f t="shared" si="4"/>
        <v>0</v>
      </c>
      <c r="K36" s="77" t="s">
        <v>23</v>
      </c>
      <c r="L36" s="76">
        <f t="shared" si="5"/>
        <v>0</v>
      </c>
      <c r="M36" s="78">
        <f t="shared" si="6"/>
        <v>0.66666666666666663</v>
      </c>
      <c r="N36" s="43"/>
      <c r="O36" s="62"/>
      <c r="P36" s="43"/>
      <c r="Q36" s="64" t="str">
        <f t="shared" si="1"/>
        <v/>
      </c>
      <c r="R36" s="14">
        <f t="shared" si="2"/>
        <v>0.35416666666666663</v>
      </c>
      <c r="S36" s="15">
        <f t="shared" si="3"/>
        <v>2040</v>
      </c>
      <c r="T36" s="14"/>
    </row>
    <row r="37" spans="5:20" ht="17.100000000000001" customHeight="1" x14ac:dyDescent="0.2">
      <c r="E37" s="89">
        <f t="shared" si="7"/>
        <v>21</v>
      </c>
      <c r="F37" s="90"/>
      <c r="G37" s="85" t="str">
        <f t="shared" si="0"/>
        <v>Pá</v>
      </c>
      <c r="H37" s="33"/>
      <c r="I37" s="75">
        <f t="shared" si="8"/>
        <v>0.3125</v>
      </c>
      <c r="J37" s="76">
        <f t="shared" si="4"/>
        <v>0</v>
      </c>
      <c r="K37" s="77" t="s">
        <v>23</v>
      </c>
      <c r="L37" s="76">
        <f t="shared" si="5"/>
        <v>0</v>
      </c>
      <c r="M37" s="78">
        <f t="shared" si="6"/>
        <v>0.66666666666666663</v>
      </c>
      <c r="N37" s="43"/>
      <c r="O37" s="62"/>
      <c r="P37" s="43"/>
      <c r="Q37" s="64" t="str">
        <f t="shared" si="1"/>
        <v/>
      </c>
      <c r="R37" s="14">
        <f t="shared" si="2"/>
        <v>0.35416666666666663</v>
      </c>
      <c r="S37" s="15">
        <f t="shared" si="3"/>
        <v>2550</v>
      </c>
      <c r="T37" s="14"/>
    </row>
    <row r="38" spans="5:20" ht="17.100000000000001" customHeight="1" x14ac:dyDescent="0.2">
      <c r="E38" s="89">
        <f t="shared" si="7"/>
        <v>22</v>
      </c>
      <c r="F38" s="90"/>
      <c r="G38" s="84" t="str">
        <f t="shared" si="0"/>
        <v>So</v>
      </c>
      <c r="H38" s="33"/>
      <c r="I38" s="75" t="str">
        <f t="shared" si="8"/>
        <v/>
      </c>
      <c r="J38" s="76" t="str">
        <f t="shared" si="4"/>
        <v/>
      </c>
      <c r="K38" s="77" t="s">
        <v>23</v>
      </c>
      <c r="L38" s="76" t="str">
        <f t="shared" si="5"/>
        <v/>
      </c>
      <c r="M38" s="78" t="str">
        <f t="shared" si="6"/>
        <v/>
      </c>
      <c r="N38" s="43"/>
      <c r="O38" s="61"/>
      <c r="P38" s="43"/>
      <c r="Q38" s="64" t="str">
        <f t="shared" si="1"/>
        <v/>
      </c>
      <c r="R38" s="14">
        <f t="shared" si="2"/>
        <v>0</v>
      </c>
      <c r="S38" s="15">
        <f t="shared" si="3"/>
        <v>2550</v>
      </c>
      <c r="T38" s="14"/>
    </row>
    <row r="39" spans="5:20" ht="17.100000000000001" customHeight="1" x14ac:dyDescent="0.2">
      <c r="E39" s="89">
        <f t="shared" si="7"/>
        <v>23</v>
      </c>
      <c r="F39" s="90"/>
      <c r="G39" s="84" t="str">
        <f t="shared" si="0"/>
        <v>Ne</v>
      </c>
      <c r="H39" s="33"/>
      <c r="I39" s="75" t="str">
        <f t="shared" si="8"/>
        <v/>
      </c>
      <c r="J39" s="76" t="str">
        <f t="shared" si="4"/>
        <v/>
      </c>
      <c r="K39" s="77" t="s">
        <v>23</v>
      </c>
      <c r="L39" s="76" t="str">
        <f t="shared" si="5"/>
        <v/>
      </c>
      <c r="M39" s="78" t="str">
        <f t="shared" si="6"/>
        <v/>
      </c>
      <c r="N39" s="43"/>
      <c r="O39" s="61"/>
      <c r="P39" s="43"/>
      <c r="Q39" s="64" t="str">
        <f t="shared" si="1"/>
        <v>42:30</v>
      </c>
      <c r="R39" s="14">
        <f t="shared" si="2"/>
        <v>0</v>
      </c>
      <c r="S39" s="15">
        <f t="shared" si="3"/>
        <v>2550</v>
      </c>
      <c r="T39" s="14"/>
    </row>
    <row r="40" spans="5:20" ht="17.100000000000001" customHeight="1" x14ac:dyDescent="0.2">
      <c r="E40" s="89">
        <f t="shared" si="7"/>
        <v>24</v>
      </c>
      <c r="F40" s="90"/>
      <c r="G40" s="84" t="str">
        <f t="shared" si="0"/>
        <v>Po</v>
      </c>
      <c r="H40" s="33"/>
      <c r="I40" s="75">
        <f t="shared" si="8"/>
        <v>0.3125</v>
      </c>
      <c r="J40" s="76">
        <f t="shared" si="4"/>
        <v>0</v>
      </c>
      <c r="K40" s="77" t="s">
        <v>23</v>
      </c>
      <c r="L40" s="76">
        <f t="shared" si="5"/>
        <v>0</v>
      </c>
      <c r="M40" s="78">
        <f t="shared" si="6"/>
        <v>0.66666666666666663</v>
      </c>
      <c r="N40" s="43"/>
      <c r="O40" s="61"/>
      <c r="P40" s="43"/>
      <c r="Q40" s="64" t="str">
        <f t="shared" si="1"/>
        <v/>
      </c>
      <c r="R40" s="14">
        <f t="shared" si="2"/>
        <v>0.35416666666666663</v>
      </c>
      <c r="S40" s="15">
        <f t="shared" si="3"/>
        <v>510</v>
      </c>
      <c r="T40" s="14"/>
    </row>
    <row r="41" spans="5:20" ht="17.100000000000001" customHeight="1" x14ac:dyDescent="0.2">
      <c r="E41" s="89">
        <f t="shared" si="7"/>
        <v>25</v>
      </c>
      <c r="F41" s="90"/>
      <c r="G41" s="84" t="str">
        <f t="shared" si="0"/>
        <v>Út</v>
      </c>
      <c r="H41" s="33"/>
      <c r="I41" s="75">
        <f t="shared" si="8"/>
        <v>0.3125</v>
      </c>
      <c r="J41" s="76">
        <f t="shared" si="4"/>
        <v>0</v>
      </c>
      <c r="K41" s="77" t="s">
        <v>23</v>
      </c>
      <c r="L41" s="76">
        <f t="shared" si="5"/>
        <v>0</v>
      </c>
      <c r="M41" s="78">
        <f t="shared" si="6"/>
        <v>0.66666666666666663</v>
      </c>
      <c r="N41" s="43"/>
      <c r="O41" s="61"/>
      <c r="P41" s="43"/>
      <c r="Q41" s="64" t="str">
        <f t="shared" si="1"/>
        <v/>
      </c>
      <c r="R41" s="14">
        <f t="shared" si="2"/>
        <v>0.35416666666666663</v>
      </c>
      <c r="S41" s="15">
        <f t="shared" si="3"/>
        <v>1020</v>
      </c>
      <c r="T41" s="14"/>
    </row>
    <row r="42" spans="5:20" ht="17.100000000000001" customHeight="1" x14ac:dyDescent="0.2">
      <c r="E42" s="89">
        <f t="shared" si="7"/>
        <v>26</v>
      </c>
      <c r="F42" s="90"/>
      <c r="G42" s="84" t="str">
        <f t="shared" si="0"/>
        <v>St</v>
      </c>
      <c r="H42" s="33"/>
      <c r="I42" s="75">
        <f t="shared" si="8"/>
        <v>0.3125</v>
      </c>
      <c r="J42" s="76">
        <f t="shared" si="4"/>
        <v>0</v>
      </c>
      <c r="K42" s="77" t="s">
        <v>23</v>
      </c>
      <c r="L42" s="76">
        <f t="shared" si="5"/>
        <v>0</v>
      </c>
      <c r="M42" s="78">
        <f t="shared" si="6"/>
        <v>0.66666666666666663</v>
      </c>
      <c r="N42" s="43"/>
      <c r="O42" s="61"/>
      <c r="P42" s="43"/>
      <c r="Q42" s="64" t="str">
        <f t="shared" si="1"/>
        <v/>
      </c>
      <c r="R42" s="14">
        <f t="shared" si="2"/>
        <v>0.35416666666666663</v>
      </c>
      <c r="S42" s="15">
        <f t="shared" si="3"/>
        <v>1530</v>
      </c>
      <c r="T42" s="14"/>
    </row>
    <row r="43" spans="5:20" ht="17.100000000000001" customHeight="1" x14ac:dyDescent="0.2">
      <c r="E43" s="89">
        <f t="shared" si="7"/>
        <v>27</v>
      </c>
      <c r="F43" s="90"/>
      <c r="G43" s="85" t="str">
        <f t="shared" si="0"/>
        <v>Čt</v>
      </c>
      <c r="H43" s="33"/>
      <c r="I43" s="75">
        <f t="shared" si="8"/>
        <v>0.3125</v>
      </c>
      <c r="J43" s="76">
        <f t="shared" si="4"/>
        <v>0</v>
      </c>
      <c r="K43" s="77" t="s">
        <v>23</v>
      </c>
      <c r="L43" s="76">
        <f t="shared" si="5"/>
        <v>0</v>
      </c>
      <c r="M43" s="78">
        <f t="shared" si="6"/>
        <v>0.66666666666666663</v>
      </c>
      <c r="N43" s="43"/>
      <c r="O43" s="62"/>
      <c r="P43" s="43"/>
      <c r="Q43" s="64" t="str">
        <f t="shared" si="1"/>
        <v/>
      </c>
      <c r="R43" s="14">
        <f t="shared" si="2"/>
        <v>0.35416666666666663</v>
      </c>
      <c r="S43" s="15">
        <f t="shared" si="3"/>
        <v>2040</v>
      </c>
      <c r="T43" s="14"/>
    </row>
    <row r="44" spans="5:20" ht="17.100000000000001" customHeight="1" x14ac:dyDescent="0.2">
      <c r="E44" s="89">
        <f t="shared" si="7"/>
        <v>28</v>
      </c>
      <c r="F44" s="90"/>
      <c r="G44" s="85" t="str">
        <f t="shared" si="0"/>
        <v>Pá</v>
      </c>
      <c r="H44" s="33"/>
      <c r="I44" s="75">
        <f t="shared" si="8"/>
        <v>0.3125</v>
      </c>
      <c r="J44" s="76">
        <f t="shared" si="4"/>
        <v>0</v>
      </c>
      <c r="K44" s="77" t="s">
        <v>23</v>
      </c>
      <c r="L44" s="76">
        <f t="shared" si="5"/>
        <v>0</v>
      </c>
      <c r="M44" s="78">
        <f t="shared" si="6"/>
        <v>0.66666666666666663</v>
      </c>
      <c r="N44" s="43"/>
      <c r="O44" s="62"/>
      <c r="P44" s="43"/>
      <c r="Q44" s="64" t="str">
        <f t="shared" si="1"/>
        <v/>
      </c>
      <c r="R44" s="14">
        <f t="shared" si="2"/>
        <v>0.35416666666666663</v>
      </c>
      <c r="S44" s="15">
        <f t="shared" si="3"/>
        <v>2550</v>
      </c>
      <c r="T44" s="14"/>
    </row>
    <row r="45" spans="5:20" ht="17.100000000000001" customHeight="1" x14ac:dyDescent="0.2">
      <c r="E45" s="89">
        <f t="shared" si="7"/>
        <v>29</v>
      </c>
      <c r="F45" s="90"/>
      <c r="G45" s="84" t="str">
        <f t="shared" si="0"/>
        <v>So</v>
      </c>
      <c r="H45" s="33"/>
      <c r="I45" s="75" t="str">
        <f t="shared" si="8"/>
        <v/>
      </c>
      <c r="J45" s="76" t="str">
        <f t="shared" si="4"/>
        <v/>
      </c>
      <c r="K45" s="77" t="s">
        <v>23</v>
      </c>
      <c r="L45" s="76" t="str">
        <f t="shared" si="5"/>
        <v/>
      </c>
      <c r="M45" s="78" t="str">
        <f t="shared" si="6"/>
        <v/>
      </c>
      <c r="N45" s="43"/>
      <c r="O45" s="61"/>
      <c r="P45" s="43"/>
      <c r="Q45" s="64" t="str">
        <f t="shared" si="1"/>
        <v/>
      </c>
      <c r="R45" s="14">
        <f t="shared" si="2"/>
        <v>0</v>
      </c>
      <c r="S45" s="15">
        <f t="shared" si="3"/>
        <v>2550</v>
      </c>
      <c r="T45" s="14"/>
    </row>
    <row r="46" spans="5:20" ht="17.100000000000001" customHeight="1" x14ac:dyDescent="0.2">
      <c r="E46" s="89">
        <f t="shared" si="7"/>
        <v>30</v>
      </c>
      <c r="F46" s="90"/>
      <c r="G46" s="84" t="str">
        <f t="shared" si="0"/>
        <v>Ne</v>
      </c>
      <c r="H46" s="33"/>
      <c r="I46" s="75" t="str">
        <f t="shared" si="8"/>
        <v/>
      </c>
      <c r="J46" s="76" t="str">
        <f t="shared" si="4"/>
        <v/>
      </c>
      <c r="K46" s="77" t="s">
        <v>23</v>
      </c>
      <c r="L46" s="76" t="str">
        <f t="shared" si="5"/>
        <v/>
      </c>
      <c r="M46" s="78" t="str">
        <f t="shared" si="6"/>
        <v/>
      </c>
      <c r="N46" s="43"/>
      <c r="O46" s="61"/>
      <c r="P46" s="43"/>
      <c r="Q46" s="64" t="str">
        <f t="shared" si="1"/>
        <v>42:30</v>
      </c>
      <c r="R46" s="14">
        <f t="shared" si="2"/>
        <v>0</v>
      </c>
      <c r="S46" s="15">
        <f t="shared" si="3"/>
        <v>2550</v>
      </c>
      <c r="T46" s="14"/>
    </row>
    <row r="47" spans="5:20" ht="17.100000000000001" customHeight="1" thickBot="1" x14ac:dyDescent="0.25">
      <c r="E47" s="91">
        <f>IF(E46&lt;$AK$52,E46+1,"")</f>
        <v>31</v>
      </c>
      <c r="F47" s="92"/>
      <c r="G47" s="86" t="str">
        <f t="shared" si="0"/>
        <v>Po</v>
      </c>
      <c r="H47" s="35"/>
      <c r="I47" s="79">
        <f t="shared" si="8"/>
        <v>0.3125</v>
      </c>
      <c r="J47" s="80">
        <f t="shared" si="4"/>
        <v>0</v>
      </c>
      <c r="K47" s="81" t="s">
        <v>23</v>
      </c>
      <c r="L47" s="80">
        <f t="shared" si="5"/>
        <v>0</v>
      </c>
      <c r="M47" s="82">
        <f t="shared" si="6"/>
        <v>0.66666666666666663</v>
      </c>
      <c r="N47" s="44"/>
      <c r="O47" s="54"/>
      <c r="P47" s="44"/>
      <c r="Q47" s="65" t="str">
        <f t="shared" si="1"/>
        <v/>
      </c>
      <c r="R47" s="14">
        <f t="shared" si="2"/>
        <v>0.35416666666666663</v>
      </c>
      <c r="S47" s="15">
        <f t="shared" si="3"/>
        <v>510</v>
      </c>
      <c r="T47" s="14"/>
    </row>
    <row r="48" spans="5:20" ht="17.100000000000001" customHeight="1" thickBot="1" x14ac:dyDescent="0.25">
      <c r="E48" s="49"/>
      <c r="F48" s="50"/>
      <c r="G48" s="51"/>
      <c r="H48" s="2"/>
      <c r="I48" s="52"/>
      <c r="J48" s="52"/>
      <c r="K48" s="53"/>
      <c r="L48" s="52"/>
      <c r="M48" s="52"/>
      <c r="N48" s="54"/>
      <c r="O48" s="68" t="s">
        <v>35</v>
      </c>
      <c r="P48" s="67">
        <f>SUM(P17:P47)</f>
        <v>0</v>
      </c>
      <c r="Q48" s="55"/>
      <c r="R48" s="14"/>
      <c r="S48" s="15"/>
      <c r="T48" s="14"/>
    </row>
    <row r="49" spans="4:37" ht="18.75" customHeight="1" x14ac:dyDescent="0.2">
      <c r="E49" s="49"/>
      <c r="F49" s="50"/>
      <c r="G49" s="51"/>
      <c r="H49" s="2"/>
      <c r="I49" s="52"/>
      <c r="J49" s="52"/>
      <c r="K49" s="53"/>
      <c r="L49" s="52"/>
      <c r="M49" s="52"/>
      <c r="N49" s="54"/>
      <c r="O49" s="54"/>
      <c r="Q49" s="55"/>
      <c r="R49" s="14"/>
      <c r="S49" s="15"/>
      <c r="T49" s="14"/>
    </row>
    <row r="50" spans="4:37" ht="18" customHeight="1" x14ac:dyDescent="0.2">
      <c r="E50" s="6"/>
      <c r="F50" s="6"/>
      <c r="G50" s="7"/>
      <c r="H50" s="2"/>
      <c r="I50" s="1"/>
      <c r="J50" s="1"/>
      <c r="K50" s="1"/>
      <c r="L50" s="1"/>
      <c r="M50" s="1"/>
      <c r="N50" s="1"/>
      <c r="O50" s="1"/>
    </row>
    <row r="51" spans="4:37" x14ac:dyDescent="0.2">
      <c r="D51" s="88" t="s">
        <v>36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4:37" hidden="1" x14ac:dyDescent="0.2">
      <c r="N52" s="48"/>
      <c r="T52" s="3">
        <v>1</v>
      </c>
      <c r="U52" s="3">
        <v>2</v>
      </c>
      <c r="V52" s="3">
        <v>3</v>
      </c>
      <c r="W52" s="3">
        <v>4</v>
      </c>
      <c r="X52" s="3">
        <v>5</v>
      </c>
      <c r="Y52" s="3">
        <v>6</v>
      </c>
      <c r="Z52" s="3">
        <v>7</v>
      </c>
      <c r="AJ52" s="3" t="s">
        <v>4</v>
      </c>
      <c r="AK52" s="3">
        <f>VALUE(DAY(DATE($E$2,$E$1+1,1)-DATE($E$2,$E$1,1)))</f>
        <v>31</v>
      </c>
    </row>
    <row r="53" spans="4:37" hidden="1" x14ac:dyDescent="0.2">
      <c r="N53" s="48"/>
      <c r="T53" s="3" t="s">
        <v>5</v>
      </c>
      <c r="U53" s="3" t="s">
        <v>6</v>
      </c>
      <c r="V53" s="3" t="s">
        <v>7</v>
      </c>
      <c r="W53" s="3" t="s">
        <v>8</v>
      </c>
      <c r="X53" s="3" t="s">
        <v>9</v>
      </c>
      <c r="Y53" s="3" t="s">
        <v>10</v>
      </c>
      <c r="Z53" s="3" t="s">
        <v>11</v>
      </c>
    </row>
    <row r="54" spans="4:37" hidden="1" x14ac:dyDescent="0.2">
      <c r="N54" s="48"/>
    </row>
    <row r="55" spans="4:37" hidden="1" x14ac:dyDescent="0.2">
      <c r="N55" s="48"/>
      <c r="T55" s="3" t="s">
        <v>5</v>
      </c>
      <c r="U55" s="3" t="s">
        <v>6</v>
      </c>
      <c r="V55" s="3" t="s">
        <v>7</v>
      </c>
      <c r="W55" s="3" t="s">
        <v>8</v>
      </c>
      <c r="X55" s="3" t="s">
        <v>9</v>
      </c>
      <c r="Y55" s="3" t="s">
        <v>10</v>
      </c>
      <c r="Z55" s="3" t="s">
        <v>11</v>
      </c>
    </row>
    <row r="56" spans="4:37" hidden="1" x14ac:dyDescent="0.2">
      <c r="N56" s="48"/>
      <c r="T56" s="3">
        <v>1</v>
      </c>
      <c r="U56" s="3">
        <v>2</v>
      </c>
      <c r="V56" s="3">
        <v>3</v>
      </c>
      <c r="W56" s="3">
        <v>4</v>
      </c>
      <c r="X56" s="3">
        <v>5</v>
      </c>
      <c r="Y56" s="3">
        <v>6</v>
      </c>
      <c r="Z56" s="3">
        <v>7</v>
      </c>
    </row>
    <row r="57" spans="4:37" x14ac:dyDescent="0.2">
      <c r="N57" s="48"/>
    </row>
    <row r="58" spans="4:37" x14ac:dyDescent="0.2">
      <c r="N58" s="48"/>
    </row>
    <row r="60" spans="4:37" x14ac:dyDescent="0.2">
      <c r="N60" s="46"/>
    </row>
    <row r="61" spans="4:37" x14ac:dyDescent="0.2">
      <c r="H61" s="95"/>
      <c r="I61" s="95"/>
      <c r="J61" s="95"/>
      <c r="K61" s="95"/>
      <c r="L61" s="95"/>
      <c r="M61" s="95"/>
      <c r="N61" s="95"/>
    </row>
  </sheetData>
  <sheetProtection algorithmName="SHA-512" hashValue="8zFaCXb+mCnVUIP7GOHL90guYtyj9nDbzgdylMqkWMlsRxHk99NlDD+cOoeEgorDd0VxGCPWVgY/EA+4Tegh8A==" saltValue="vE+Pa4OcH53EznVJmEQsvg==" spinCount="100000" sheet="1" objects="1" scenarios="1"/>
  <protectedRanges>
    <protectedRange sqref="N17:P47" name="Oblast2"/>
    <protectedRange sqref="D6:U8" name="Oblast1"/>
  </protectedRanges>
  <mergeCells count="37">
    <mergeCell ref="G10:M10"/>
    <mergeCell ref="E28:F28"/>
    <mergeCell ref="E29:F29"/>
    <mergeCell ref="E35:F35"/>
    <mergeCell ref="E38:F38"/>
    <mergeCell ref="H61:N61"/>
    <mergeCell ref="E23:F23"/>
    <mergeCell ref="E16:F16"/>
    <mergeCell ref="E17:F17"/>
    <mergeCell ref="J16:L16"/>
    <mergeCell ref="E18:F18"/>
    <mergeCell ref="E19:F19"/>
    <mergeCell ref="E20:F20"/>
    <mergeCell ref="E21:F21"/>
    <mergeCell ref="E22:F22"/>
    <mergeCell ref="E26:F26"/>
    <mergeCell ref="E27:F27"/>
    <mergeCell ref="E34:F34"/>
    <mergeCell ref="E37:F37"/>
    <mergeCell ref="E30:F30"/>
    <mergeCell ref="E31:F31"/>
    <mergeCell ref="D7:U7"/>
    <mergeCell ref="D8:P8"/>
    <mergeCell ref="D51:Z51"/>
    <mergeCell ref="E39:F39"/>
    <mergeCell ref="E32:F32"/>
    <mergeCell ref="E33:F33"/>
    <mergeCell ref="E47:F47"/>
    <mergeCell ref="E40:F40"/>
    <mergeCell ref="E41:F41"/>
    <mergeCell ref="E42:F42"/>
    <mergeCell ref="E43:F43"/>
    <mergeCell ref="E44:F44"/>
    <mergeCell ref="E45:F45"/>
    <mergeCell ref="E46:F46"/>
    <mergeCell ref="E36:F36"/>
    <mergeCell ref="E24:F24"/>
  </mergeCells>
  <phoneticPr fontId="0" type="noConversion"/>
  <conditionalFormatting sqref="G17:G50">
    <cfRule type="cellIs" dxfId="9" priority="4" stopIfTrue="1" operator="equal">
      <formula>"So"</formula>
    </cfRule>
    <cfRule type="cellIs" dxfId="8" priority="5" stopIfTrue="1" operator="equal">
      <formula>"Ne"</formula>
    </cfRule>
  </conditionalFormatting>
  <conditionalFormatting sqref="H17:H50 H2:H5 I3 N52:N58">
    <cfRule type="cellIs" dxfId="7" priority="6" stopIfTrue="1" operator="equal">
      <formula>"S"</formula>
    </cfRule>
  </conditionalFormatting>
  <conditionalFormatting sqref="I17:O50">
    <cfRule type="expression" dxfId="6" priority="7" stopIfTrue="1">
      <formula>$H17="S"</formula>
    </cfRule>
    <cfRule type="expression" dxfId="5" priority="8" stopIfTrue="1">
      <formula>$G17="So"</formula>
    </cfRule>
    <cfRule type="expression" dxfId="4" priority="9" stopIfTrue="1">
      <formula>$G17="Ne"</formula>
    </cfRule>
  </conditionalFormatting>
  <conditionalFormatting sqref="E17:F22 E26:F49">
    <cfRule type="expression" dxfId="3" priority="10" stopIfTrue="1">
      <formula>DATE($E$2,$E$1,$E17)=TODAY()</formula>
    </cfRule>
  </conditionalFormatting>
  <conditionalFormatting sqref="P17:P47">
    <cfRule type="expression" dxfId="2" priority="1" stopIfTrue="1">
      <formula>$H17="S"</formula>
    </cfRule>
    <cfRule type="expression" dxfId="1" priority="2" stopIfTrue="1">
      <formula>$G17="So"</formula>
    </cfRule>
    <cfRule type="expression" dxfId="0" priority="3" stopIfTrue="1">
      <formula>$G17="Ne"</formula>
    </cfRule>
  </conditionalFormatting>
  <dataValidations xWindow="121" yWindow="225" count="12">
    <dataValidation allowBlank="1" showInputMessage="1" showErrorMessage="1" promptTitle="Jméno zaměstnance" prompt="Sem vložte vaše jméno" sqref="G10 E11:I14" xr:uid="{00000000-0002-0000-0000-000000000000}"/>
    <dataValidation type="time" allowBlank="1" showInputMessage="1" showErrorMessage="1" errorTitle="Chyba" error="Čas musí být ve formátu HH:MM" promptTitle="Vložte čas" prompt="Čas musí být ve formátu HH:MM" sqref="I17:J49 L17:M49" xr:uid="{00000000-0002-0000-0000-000001000000}">
      <formula1>0</formula1>
      <formula2>0.999305555555556</formula2>
    </dataValidation>
    <dataValidation allowBlank="1" errorTitle="Chyba" error="Čas musí být ve formátu HH:MM" promptTitle="Vložte čas" prompt="Čas musí být ve formátu HH:MM" sqref="K17:K49" xr:uid="{00000000-0002-0000-0000-000002000000}"/>
    <dataValidation type="list" allowBlank="1" showInputMessage="1" showErrorMessage="1" promptTitle="Speciální den" prompt="Vyberte speciální den:_x000a_S - státní svátek_x000a_D - dovolená_x000a_N - nemoc_x000a_C- služební cesta" sqref="H17 H19:H49" xr:uid="{00000000-0002-0000-0000-000003000000}">
      <formula1>$H$2:$H$5</formula1>
    </dataValidation>
    <dataValidation allowBlank="1" showInputMessage="1" showErrorMessage="1" promptTitle="Pracoviště" prompt="Sem vložte zkratku vašeho pracoviště" sqref="L11:M14" xr:uid="{00000000-0002-0000-0000-000004000000}"/>
    <dataValidation type="list" allowBlank="1" showInputMessage="1" showErrorMessage="1" promptTitle="Speciální den" prompt="Vyberte speciální den:_x000a_S - státní svátek_x000a_D - dovolená_x000a_N - nemoc_x000a_C- služební cesta_x000a_V - Výlet" sqref="H18" xr:uid="{00000000-0002-0000-0000-000005000000}">
      <formula1>$H$2:$H$5</formula1>
    </dataValidation>
    <dataValidation type="whole" allowBlank="1" showInputMessage="1" showErrorMessage="1" errorTitle="Chyba" error="Vložte číslo měsíce" promptTitle="Měsíc" prompt="Vložte pořadové číslo měsíce v roce" sqref="E1" xr:uid="{00000000-0002-0000-0000-000006000000}">
      <formula1>1</formula1>
      <formula2>12</formula2>
    </dataValidation>
    <dataValidation type="time" allowBlank="1" showInputMessage="1" showErrorMessage="1" error="Musíte vložit čas ve formátu HH:MM" promptTitle="Čas obvyklého příchodu do práce" prompt="Vložte čas ve formátu HH:MM" sqref="E3" xr:uid="{00000000-0002-0000-0000-000007000000}">
      <formula1>0</formula1>
      <formula2>0.999305555555556</formula2>
    </dataValidation>
    <dataValidation type="time" allowBlank="1" showInputMessage="1" showErrorMessage="1" error="Musíte vložit čas ve formátu HH:MM" promptTitle="Čas obvyklého začátku přestávky" prompt="Vložte čas ve formátu HH:MM" sqref="E4" xr:uid="{00000000-0002-0000-0000-000008000000}">
      <formula1>0</formula1>
      <formula2>0.999305555555556</formula2>
    </dataValidation>
    <dataValidation type="time" allowBlank="1" showInputMessage="1" showErrorMessage="1" error="Musíte vložit čas ve formátu HH:MM" promptTitle="Čas obvyklého konce přestávky" prompt="Vložte čas ve formátu HH:MM" sqref="G4" xr:uid="{00000000-0002-0000-0000-000009000000}">
      <formula1>0</formula1>
      <formula2>0.999305555555556</formula2>
    </dataValidation>
    <dataValidation type="time" allowBlank="1" showInputMessage="1" showErrorMessage="1" error="Musíte vložit čas ve formátu HH:MM" promptTitle="Čas obvyklého odchodu z práce" prompt="Vložte čas ve formátu HH:MM" sqref="E5" xr:uid="{00000000-0002-0000-0000-00000A000000}">
      <formula1>0</formula1>
      <formula2>0.999305555555556</formula2>
    </dataValidation>
    <dataValidation type="whole" allowBlank="1" showInputMessage="1" showErrorMessage="1" errorTitle="Chyba" error="Rok musí být v intervalu 2010 - 2100" promptTitle="Rok" prompt="Vložte rok ve formátu YYYY" sqref="E2" xr:uid="{00000000-0002-0000-0000-00000B000000}">
      <formula1>2010</formula1>
      <formula2>2100</formula2>
    </dataValidation>
  </dataValidations>
  <pageMargins left="0.25" right="0.25" top="0.75" bottom="0.75" header="0.3" footer="0.3"/>
  <pageSetup paperSize="9" scale="9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Pracovní doba</vt:lpstr>
      <vt:lpstr>'Pracovní doba'!Oblast_tisku</vt:lpstr>
    </vt:vector>
  </TitlesOfParts>
  <Company>Jihočeská univerzita</Company>
  <LinksUpToDate>false</LinksUpToDate>
  <SharedDoc>false</SharedDoc>
  <HyperlinkBase>http://www.bobik.jcu.cz/rozpis_sluzeb/rozpis_sluzeb_turnusy_next.htm/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milota</dc:creator>
  <cp:lastModifiedBy>Ondřich Petr (ondrpe)</cp:lastModifiedBy>
  <cp:lastPrinted>2014-11-03T06:55:05Z</cp:lastPrinted>
  <dcterms:created xsi:type="dcterms:W3CDTF">2002-06-20T08:42:45Z</dcterms:created>
  <dcterms:modified xsi:type="dcterms:W3CDTF">2022-01-03T13:19:55Z</dcterms:modified>
</cp:coreProperties>
</file>